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externalReferences>
    <externalReference r:id="rId4"/>
  </externalReferences>
  <definedNames>
    <definedName name="double_rate_tariff">'[1]Титульный'!$F$34</definedName>
    <definedName name="flag_NVV">'[1]Титульный'!$F$13</definedName>
    <definedName name="group_rates">'[1]Титульный'!$F$32</definedName>
    <definedName name="kind_of_control_method">'[1]TEHSHEET'!$K$2:$K$5</definedName>
    <definedName name="name_dblRate_1">'[1]TEHSHEET'!$U$2</definedName>
    <definedName name="name_dblRate_2">'[1]TEHSHEET'!$V$2</definedName>
    <definedName name="org">'[1]Титульный'!$F$21</definedName>
    <definedName name="periodEnd">'[1]Титульный'!$F$17</definedName>
    <definedName name="periodStart">'[1]Титульный'!$F$16</definedName>
    <definedName name="tariff_GVS">'[1]TEHSHEET'!$S$10</definedName>
    <definedName name="unit_tariff_double_rate_c">'[1]TEHSHEET'!$V$3</definedName>
    <definedName name="unit_tariff_double_rate_p">'[1]TEHSHEET'!$U$3</definedName>
    <definedName name="unit_tariff_single_rate">'[1]TEHSHEET'!$T$3</definedName>
    <definedName name="unit_tariff_useful_output">'[1]TEHSHEET'!$W$3</definedName>
  </definedNames>
  <calcPr fullCalcOnLoad="1"/>
</workbook>
</file>

<file path=xl/sharedStrings.xml><?xml version="1.0" encoding="utf-8"?>
<sst xmlns="http://schemas.openxmlformats.org/spreadsheetml/2006/main" count="71" uniqueCount="55">
  <si>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</si>
  <si>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</si>
  <si>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</si>
  <si>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</si>
  <si>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</si>
  <si>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</si>
  <si>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</si>
  <si>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</si>
  <si>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</si>
  <si>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</si>
  <si>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</si>
  <si>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</si>
  <si>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1.1.</t>
  </si>
  <si>
    <t>Копия утвержденной в установленном порядке инвестиционной программы (проекта инвестиционной программы)</t>
  </si>
  <si>
    <t>1.2.</t>
  </si>
  <si>
    <t>Метод регулирования</t>
  </si>
  <si>
    <t>1.2.1</t>
  </si>
  <si>
    <t>О</t>
  </si>
  <si>
    <t>С 01.01.2014 по 31.12.2014</t>
  </si>
  <si>
    <t>метод экономически обоснованных расходов (затрат)</t>
  </si>
  <si>
    <t>нет</t>
  </si>
  <si>
    <t>Добавить метод</t>
  </si>
  <si>
    <t>1.3.</t>
  </si>
  <si>
    <t>1.3.1</t>
  </si>
  <si>
    <t>f</t>
  </si>
  <si>
    <t>Добавить поставщика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</si>
  <si>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</si>
  <si>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</si>
  <si>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</si>
  <si>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</si>
  <si>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</si>
  <si>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1.6.1</t>
  </si>
  <si>
    <t>Добавить НВВ</t>
  </si>
  <si>
    <t>1.7.</t>
  </si>
  <si>
    <t>1.7.1</t>
  </si>
  <si>
    <t>1.8.</t>
  </si>
  <si>
    <t>Расчетная величина цен (тарифов)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</si>
  <si>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</si>
  <si>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</si>
  <si>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</si>
  <si>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</si>
  <si>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>https://tariff.eias.ru/disclo/get_file?p_guid=05923d2a-2139-4918-acb5-007c46e8d6a8</t>
  </si>
  <si>
    <t>2.2.</t>
  </si>
  <si>
    <t>Сведения о месте размещения положения о закупках регулируемой организации</t>
  </si>
  <si>
    <t>http://zkx-luzino.do.am/index/polozhenie_o_zakupkakh_ooo_quot_uk_quot_luzinskoe_zhkkh_quot/0-84</t>
  </si>
  <si>
    <t>https://tariff.eias.ru/disclo/get_file?p_guid=1cfb4f2a-6512-4850-a589-c489ddb639c5</t>
  </si>
  <si>
    <t>zkx-luzino.do.am</t>
  </si>
  <si>
    <t>2.3.</t>
  </si>
  <si>
    <t>Сведения о планировании закупочных процедур и результатах их проведения</t>
  </si>
  <si>
    <t>закупка у единственного поставщика</t>
  </si>
  <si>
    <t>Добавить сведения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</si>
  <si>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</si>
  <si>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*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</si>
  <si>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по передаче тепловой энергии,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</si>
  <si>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ООО "УК "Лузинское ЖКХ" на 2014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</si>
</sst>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11"/>
      <name val="Webdings2"/>
      <family val="0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1"/>
      <color indexed="55"/>
      <name val="Wingdings 2"/>
      <family val="1"/>
    </font>
    <font>
      <sz val="11"/>
      <color indexed="9"/>
      <name val="Wingdings 2"/>
      <family val="1"/>
    </font>
    <font>
      <b/>
      <sz val="9"/>
      <color indexed="62"/>
      <name val="Tahoma"/>
      <family val="2"/>
    </font>
    <font>
      <sz val="10"/>
      <color indexed="63"/>
      <name val="Tahoma"/>
      <family val="2"/>
    </font>
    <font>
      <b/>
      <sz val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1" applyBorder="0">
      <alignment horizontal="center" vertical="center" wrapText="1"/>
      <protection/>
    </xf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0" xfId="20" applyNumberFormat="1" applyFont="1" applyFill="1" applyAlignment="1" applyProtection="1">
      <alignment vertical="center" wrapText="1"/>
      <protection/>
    </xf>
    <xf numFmtId="0" fontId="1" fillId="0" borderId="0" xfId="20" applyFont="1" applyFill="1" applyAlignment="1" applyProtection="1">
      <alignment vertical="center" wrapText="1"/>
      <protection/>
    </xf>
    <xf numFmtId="0" fontId="3" fillId="0" borderId="0" xfId="20" applyFont="1" applyFill="1" applyAlignment="1" applyProtection="1">
      <alignment vertical="center" wrapText="1"/>
      <protection/>
    </xf>
    <xf numFmtId="0" fontId="4" fillId="0" borderId="0" xfId="20" applyFont="1" applyFill="1" applyAlignment="1" applyProtection="1">
      <alignment vertical="center" wrapText="1"/>
      <protection/>
    </xf>
    <xf numFmtId="0" fontId="3" fillId="2" borderId="0" xfId="20" applyFont="1" applyFill="1" applyBorder="1" applyAlignment="1" applyProtection="1">
      <alignment vertical="center" wrapText="1"/>
      <protection/>
    </xf>
    <xf numFmtId="0" fontId="4" fillId="2" borderId="0" xfId="20" applyFont="1" applyFill="1" applyBorder="1" applyAlignment="1" applyProtection="1">
      <alignment vertical="center" wrapText="1"/>
      <protection/>
    </xf>
    <xf numFmtId="0" fontId="4" fillId="2" borderId="0" xfId="20" applyFont="1" applyFill="1" applyBorder="1" applyAlignment="1" applyProtection="1">
      <alignment horizontal="right" vertical="center" wrapText="1"/>
      <protection/>
    </xf>
    <xf numFmtId="0" fontId="4" fillId="2" borderId="0" xfId="20" applyFont="1" applyFill="1" applyBorder="1" applyAlignment="1" applyProtection="1">
      <alignment horizontal="center" vertical="center" wrapText="1"/>
      <protection/>
    </xf>
    <xf numFmtId="0" fontId="8" fillId="2" borderId="0" xfId="20" applyFont="1" applyFill="1" applyBorder="1" applyAlignment="1" applyProtection="1">
      <alignment horizontal="center" vertical="center" wrapText="1"/>
      <protection/>
    </xf>
    <xf numFmtId="0" fontId="4" fillId="2" borderId="2" xfId="20" applyFont="1" applyFill="1" applyBorder="1" applyAlignment="1" applyProtection="1">
      <alignment horizontal="center" vertical="center" wrapText="1"/>
      <protection/>
    </xf>
    <xf numFmtId="0" fontId="0" fillId="0" borderId="2" xfId="19" applyFont="1" applyFill="1" applyBorder="1" applyAlignment="1" applyProtection="1">
      <alignment horizontal="center" vertical="center" wrapText="1"/>
      <protection/>
    </xf>
    <xf numFmtId="0" fontId="0" fillId="0" borderId="3" xfId="19" applyFont="1" applyFill="1" applyBorder="1" applyAlignment="1" applyProtection="1">
      <alignment horizontal="center" vertical="center" wrapText="1"/>
      <protection/>
    </xf>
    <xf numFmtId="49" fontId="9" fillId="2" borderId="4" xfId="19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/>
    </xf>
    <xf numFmtId="49" fontId="0" fillId="2" borderId="5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20" applyFont="1" applyFill="1" applyBorder="1" applyAlignment="1" applyProtection="1">
      <alignment horizontal="left" vertical="center" wrapText="1"/>
      <protection/>
    </xf>
    <xf numFmtId="0" fontId="1" fillId="0" borderId="5" xfId="20" applyFont="1" applyFill="1" applyBorder="1" applyAlignment="1" applyProtection="1">
      <alignment vertical="center" wrapText="1"/>
      <protection/>
    </xf>
    <xf numFmtId="0" fontId="4" fillId="0" borderId="6" xfId="20" applyFont="1" applyFill="1" applyBorder="1" applyAlignment="1" applyProtection="1">
      <alignment horizontal="left" vertical="center" wrapText="1"/>
      <protection/>
    </xf>
    <xf numFmtId="0" fontId="1" fillId="0" borderId="5" xfId="20" applyFont="1" applyFill="1" applyBorder="1" applyAlignment="1" applyProtection="1">
      <alignment horizontal="left" vertical="center" wrapText="1"/>
      <protection/>
    </xf>
    <xf numFmtId="0" fontId="0" fillId="0" borderId="5" xfId="20" applyFont="1" applyFill="1" applyBorder="1" applyAlignment="1" applyProtection="1">
      <alignment horizontal="left" vertical="center" wrapText="1" indent="1"/>
      <protection/>
    </xf>
    <xf numFmtId="49" fontId="10" fillId="2" borderId="5" xfId="15" applyNumberFormat="1" applyFont="1" applyFill="1" applyBorder="1" applyAlignment="1" applyProtection="1">
      <alignment horizontal="left" vertical="center" wrapText="1"/>
      <protection/>
    </xf>
    <xf numFmtId="49" fontId="4" fillId="2" borderId="5" xfId="20" applyNumberFormat="1" applyFont="1" applyFill="1" applyBorder="1" applyAlignment="1" applyProtection="1">
      <alignment horizontal="left" vertical="center" wrapText="1"/>
      <protection/>
    </xf>
    <xf numFmtId="0" fontId="0" fillId="0" borderId="0" xfId="20" applyFont="1" applyFill="1" applyAlignment="1" applyProtection="1">
      <alignment vertical="center" wrapText="1"/>
      <protection/>
    </xf>
    <xf numFmtId="0" fontId="1" fillId="2" borderId="7" xfId="20" applyFont="1" applyFill="1" applyBorder="1" applyAlignment="1" applyProtection="1">
      <alignment vertical="center" wrapText="1"/>
      <protection/>
    </xf>
    <xf numFmtId="49" fontId="1" fillId="0" borderId="0" xfId="0" applyNumberFormat="1" applyFont="1" applyAlignment="1">
      <alignment horizontal="center" vertical="center"/>
    </xf>
    <xf numFmtId="0" fontId="11" fillId="0" borderId="0" xfId="20" applyFont="1" applyFill="1" applyAlignment="1" applyProtection="1">
      <alignment horizontal="center" vertical="center" wrapText="1"/>
      <protection/>
    </xf>
    <xf numFmtId="0" fontId="0" fillId="2" borderId="5" xfId="20" applyNumberFormat="1" applyFont="1" applyFill="1" applyBorder="1" applyAlignment="1" applyProtection="1">
      <alignment horizontal="center" vertical="center" wrapText="1"/>
      <protection/>
    </xf>
    <xf numFmtId="0" fontId="0" fillId="0" borderId="5" xfId="20" applyFont="1" applyFill="1" applyBorder="1" applyAlignment="1" applyProtection="1">
      <alignment horizontal="left" vertical="center" wrapText="1" indent="2"/>
      <protection/>
    </xf>
    <xf numFmtId="0" fontId="4" fillId="3" borderId="5" xfId="20" applyNumberFormat="1" applyFont="1" applyFill="1" applyBorder="1" applyAlignment="1" applyProtection="1">
      <alignment horizontal="left" vertical="center" wrapText="1"/>
      <protection locked="0"/>
    </xf>
    <xf numFmtId="49" fontId="4" fillId="4" borderId="5" xfId="2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>
      <alignment horizontal="center" vertical="center" wrapText="1"/>
    </xf>
    <xf numFmtId="49" fontId="1" fillId="0" borderId="5" xfId="20" applyNumberFormat="1" applyFont="1" applyFill="1" applyBorder="1" applyAlignment="1" applyProtection="1">
      <alignment horizontal="center" vertical="center" wrapText="1"/>
      <protection/>
    </xf>
    <xf numFmtId="0" fontId="1" fillId="0" borderId="5" xfId="20" applyFont="1" applyFill="1" applyBorder="1" applyAlignment="1" applyProtection="1">
      <alignment horizontal="left" vertical="center" wrapText="1" indent="2"/>
      <protection/>
    </xf>
    <xf numFmtId="4" fontId="1" fillId="2" borderId="7" xfId="20" applyNumberFormat="1" applyFont="1" applyFill="1" applyBorder="1" applyAlignment="1" applyProtection="1">
      <alignment horizontal="right" vertical="center" wrapText="1"/>
      <protection/>
    </xf>
    <xf numFmtId="0" fontId="1" fillId="0" borderId="5" xfId="20" applyFont="1" applyFill="1" applyBorder="1" applyAlignment="1" applyProtection="1">
      <alignment horizontal="left" vertical="center" wrapText="1"/>
      <protection/>
    </xf>
    <xf numFmtId="49" fontId="1" fillId="2" borderId="5" xfId="20" applyNumberFormat="1" applyFont="1" applyFill="1" applyBorder="1" applyAlignment="1" applyProtection="1">
      <alignment horizontal="left" vertical="center" wrapText="1"/>
      <protection/>
    </xf>
    <xf numFmtId="0" fontId="4" fillId="2" borderId="0" xfId="20" applyFont="1" applyFill="1" applyAlignment="1" applyProtection="1">
      <alignment vertical="center" wrapText="1"/>
      <protection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0" fillId="0" borderId="5" xfId="20" applyNumberFormat="1" applyFont="1" applyFill="1" applyBorder="1" applyAlignment="1" applyProtection="1">
      <alignment horizontal="left" vertical="center" wrapText="1" indent="2"/>
      <protection/>
    </xf>
    <xf numFmtId="4" fontId="4" fillId="3" borderId="5" xfId="20" applyNumberFormat="1" applyFont="1" applyFill="1" applyBorder="1" applyAlignment="1" applyProtection="1">
      <alignment horizontal="right" vertical="center" wrapText="1"/>
      <protection locked="0"/>
    </xf>
    <xf numFmtId="0" fontId="1" fillId="2" borderId="5" xfId="20" applyFont="1" applyFill="1" applyBorder="1" applyAlignment="1" applyProtection="1">
      <alignment horizontal="left" vertical="center" wrapText="1"/>
      <protection/>
    </xf>
    <xf numFmtId="0" fontId="0" fillId="0" borderId="5" xfId="20" applyNumberFormat="1" applyFont="1" applyFill="1" applyBorder="1" applyAlignment="1" applyProtection="1">
      <alignment horizontal="left" vertical="center" wrapText="1" indent="3"/>
      <protection/>
    </xf>
    <xf numFmtId="4" fontId="4" fillId="2" borderId="5" xfId="20" applyNumberFormat="1" applyFont="1" applyFill="1" applyBorder="1" applyAlignment="1" applyProtection="1">
      <alignment horizontal="right" vertical="center" wrapText="1"/>
      <protection/>
    </xf>
    <xf numFmtId="0" fontId="0" fillId="0" borderId="5" xfId="20" applyNumberFormat="1" applyFont="1" applyFill="1" applyBorder="1" applyAlignment="1" applyProtection="1">
      <alignment horizontal="left" vertical="center" wrapText="1" indent="4"/>
      <protection/>
    </xf>
    <xf numFmtId="0" fontId="4" fillId="2" borderId="5" xfId="2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3" fillId="5" borderId="8" xfId="0" applyFont="1" applyFill="1" applyBorder="1" applyAlignment="1" applyProtection="1">
      <alignment horizontal="center" vertical="center"/>
      <protection/>
    </xf>
    <xf numFmtId="0" fontId="13" fillId="5" borderId="6" xfId="0" applyFont="1" applyFill="1" applyBorder="1" applyAlignment="1" applyProtection="1">
      <alignment horizontal="left" vertical="center" indent="3"/>
      <protection/>
    </xf>
    <xf numFmtId="0" fontId="13" fillId="5" borderId="6" xfId="0" applyFont="1" applyFill="1" applyBorder="1" applyAlignment="1" applyProtection="1">
      <alignment horizontal="left" vertical="center"/>
      <protection/>
    </xf>
    <xf numFmtId="0" fontId="13" fillId="5" borderId="9" xfId="0" applyFont="1" applyFill="1" applyBorder="1" applyAlignment="1" applyProtection="1">
      <alignment horizontal="left" vertical="center"/>
      <protection/>
    </xf>
    <xf numFmtId="0" fontId="4" fillId="6" borderId="5" xfId="20" applyNumberFormat="1" applyFont="1" applyFill="1" applyBorder="1" applyAlignment="1" applyProtection="1">
      <alignment horizontal="right" vertical="center" wrapText="1"/>
      <protection/>
    </xf>
    <xf numFmtId="4" fontId="0" fillId="6" borderId="5" xfId="2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Alignment="1">
      <alignment horizontal="center" vertical="center" wrapText="1"/>
    </xf>
    <xf numFmtId="4" fontId="1" fillId="0" borderId="7" xfId="20" applyNumberFormat="1" applyFont="1" applyFill="1" applyBorder="1" applyAlignment="1" applyProtection="1">
      <alignment horizontal="right" vertical="center" wrapText="1"/>
      <protection/>
    </xf>
    <xf numFmtId="49" fontId="1" fillId="0" borderId="5" xfId="20" applyNumberFormat="1" applyFont="1" applyFill="1" applyBorder="1" applyAlignment="1" applyProtection="1">
      <alignment horizontal="left" vertical="center" wrapText="1"/>
      <protection/>
    </xf>
    <xf numFmtId="0" fontId="4" fillId="0" borderId="5" xfId="20" applyFont="1" applyFill="1" applyBorder="1" applyAlignment="1" applyProtection="1">
      <alignment vertical="center" wrapText="1"/>
      <protection/>
    </xf>
    <xf numFmtId="4" fontId="4" fillId="3" borderId="7" xfId="20" applyNumberFormat="1" applyFont="1" applyFill="1" applyBorder="1" applyAlignment="1" applyProtection="1">
      <alignment horizontal="right" vertical="center" wrapText="1"/>
      <protection locked="0"/>
    </xf>
    <xf numFmtId="49" fontId="0" fillId="4" borderId="5" xfId="2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20" applyFont="1" applyFill="1" applyBorder="1" applyAlignment="1" applyProtection="1">
      <alignment horizontal="left" vertical="center" wrapText="1"/>
      <protection/>
    </xf>
    <xf numFmtId="49" fontId="10" fillId="3" borderId="5" xfId="15" applyNumberFormat="1" applyFont="1" applyFill="1" applyBorder="1" applyAlignment="1" applyProtection="1">
      <alignment horizontal="left" vertical="center" wrapText="1"/>
      <protection locked="0"/>
    </xf>
    <xf numFmtId="49" fontId="0" fillId="3" borderId="5" xfId="2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0" applyFont="1" applyFill="1" applyAlignment="1" applyProtection="1">
      <alignment vertical="center" wrapText="1"/>
      <protection/>
    </xf>
    <xf numFmtId="0" fontId="5" fillId="0" borderId="0" xfId="20" applyFont="1" applyFill="1" applyAlignment="1" applyProtection="1">
      <alignment horizontal="right" vertical="top" wrapText="1"/>
      <protection/>
    </xf>
    <xf numFmtId="0" fontId="15" fillId="0" borderId="10" xfId="21" applyFont="1" applyBorder="1" applyAlignment="1">
      <alignment horizontal="center" vertical="center" wrapText="1"/>
      <protection/>
    </xf>
    <xf numFmtId="0" fontId="4" fillId="0" borderId="11" xfId="18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justify" vertical="top" wrapText="1"/>
    </xf>
  </cellXfs>
  <cellStyles count="11">
    <cellStyle name="Normal" xfId="0"/>
    <cellStyle name="Hyperlink" xfId="15"/>
    <cellStyle name="Currency" xfId="16"/>
    <cellStyle name="Currency [0]" xfId="17"/>
    <cellStyle name="Заголовок" xfId="18"/>
    <cellStyle name="ЗаголовокСтолбца" xfId="19"/>
    <cellStyle name="Обычный_Мониторинг инвестиций" xfId="20"/>
    <cellStyle name="Обычный_Шаблон по источникам для Модуля Реестр (2)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IAS\2014\&#1043;&#1086;&#1076;\&#1055;&#1088;&#1077;&#1076;&#1083;&#1086;&#1078;&#1077;&#1085;&#1080;&#1103;%20&#1086;%20&#1089;&#1087;&#1086;&#1089;&#1086;&#1073;&#1072;&#1093;%20&#1087;&#1088;&#1080;&#1086;&#1073;&#1088;&#1077;&#1090;&#1077;&#1085;&#1080;&#1103;\JKH.OPEN.INFO.REQUEST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6">
        <row r="13">
          <cell r="F13" t="str">
            <v>нет</v>
          </cell>
        </row>
        <row r="16">
          <cell r="F16" t="str">
            <v>01.01.2014</v>
          </cell>
        </row>
        <row r="17">
          <cell r="F17" t="str">
            <v>31.12.2014</v>
          </cell>
        </row>
        <row r="21">
          <cell r="F21" t="str">
            <v>ООО "УК "Лузинское ЖКХ"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13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> руб/Гкал</v>
          </cell>
          <cell r="U3" t="str">
            <v> руб/Гкал</v>
          </cell>
          <cell r="V3" t="str">
            <v>тыс руб/Гкал/час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  <cell r="T5" t="str">
            <v>руб/м3</v>
          </cell>
        </row>
        <row r="10">
          <cell r="R10" t="str">
            <v>компонент на тепловую энергию</v>
          </cell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  <row r="11">
          <cell r="R11" t="str">
            <v>компонент на теплоноситель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8"/>
  <sheetViews>
    <sheetView tabSelected="1" workbookViewId="0" topLeftCell="C4">
      <selection activeCell="D5" sqref="D5:H5"/>
    </sheetView>
  </sheetViews>
  <sheetFormatPr defaultColWidth="10.57421875" defaultRowHeight="12.75"/>
  <cols>
    <col min="1" max="1" width="9.140625" style="1" hidden="1" customWidth="1"/>
    <col min="2" max="2" width="9.140625" style="2" hidden="1" customWidth="1"/>
    <col min="3" max="3" width="3.7109375" style="3" customWidth="1"/>
    <col min="4" max="4" width="9.8515625" style="4" bestFit="1" customWidth="1"/>
    <col min="5" max="5" width="47.7109375" style="4" customWidth="1"/>
    <col min="6" max="6" width="27.00390625" style="4" bestFit="1" customWidth="1"/>
    <col min="7" max="7" width="40.140625" style="4" customWidth="1"/>
    <col min="8" max="8" width="28.8515625" style="4" customWidth="1"/>
    <col min="9" max="9" width="44.421875" style="4" customWidth="1"/>
    <col min="10" max="10" width="10.57421875" style="4" customWidth="1"/>
    <col min="11" max="16384" width="10.57421875" style="4" customWidth="1"/>
  </cols>
  <sheetData>
    <row r="1" ht="14.25" hidden="1"/>
    <row r="2" ht="14.25" hidden="1"/>
    <row r="3" ht="14.25" hidden="1"/>
    <row r="4" spans="3:8" ht="14.25">
      <c r="C4" s="5"/>
      <c r="D4" s="6"/>
      <c r="E4" s="6"/>
      <c r="F4" s="6"/>
      <c r="G4" s="7"/>
      <c r="H4" s="7"/>
    </row>
    <row r="5" spans="3:8" ht="29.25" customHeight="1">
      <c r="C5" s="5"/>
      <c r="D5" s="66" t="s">
        <v>54</v>
      </c>
      <c r="E5" s="66"/>
      <c r="F5" s="66"/>
      <c r="G5" s="66"/>
      <c r="H5" s="66"/>
    </row>
    <row r="6" spans="3:8" ht="12.75" customHeight="1">
      <c r="C6" s="5"/>
      <c r="D6" s="67"/>
      <c r="E6" s="67"/>
      <c r="F6" s="67"/>
      <c r="G6" s="67"/>
      <c r="H6" s="67"/>
    </row>
    <row r="7" spans="3:8" ht="14.25">
      <c r="C7" s="5"/>
      <c r="D7" s="6"/>
      <c r="E7" s="8"/>
      <c r="F7" s="8"/>
      <c r="G7" s="9"/>
      <c r="H7" s="9"/>
    </row>
    <row r="8" spans="3:8" ht="15" thickBot="1">
      <c r="C8" s="5"/>
      <c r="D8" s="10" t="s">
        <v>0</v>
      </c>
      <c r="E8" s="11" t="s">
        <v>1</v>
      </c>
      <c r="F8" s="12" t="s">
        <v>2</v>
      </c>
      <c r="G8" s="11" t="s">
        <v>3</v>
      </c>
      <c r="H8" s="11" t="s">
        <v>4</v>
      </c>
    </row>
    <row r="9" spans="3:8" ht="15" thickTop="1">
      <c r="C9" s="5"/>
      <c r="D9" s="13" t="s">
        <v>5</v>
      </c>
      <c r="E9" s="13" t="s">
        <v>6</v>
      </c>
      <c r="F9" s="13" t="s">
        <v>7</v>
      </c>
      <c r="G9" s="13" t="s">
        <v>8</v>
      </c>
      <c r="H9" s="13" t="s">
        <v>9</v>
      </c>
    </row>
    <row r="10" spans="1:8" ht="33.75">
      <c r="A10" s="14"/>
      <c r="C10" s="5"/>
      <c r="D10" s="15" t="s">
        <v>10</v>
      </c>
      <c r="E10" s="16" t="s">
        <v>11</v>
      </c>
      <c r="F10" s="17"/>
      <c r="G10" s="18"/>
      <c r="H10" s="19">
        <v>0</v>
      </c>
    </row>
    <row r="11" spans="1:9" ht="38.25" hidden="1">
      <c r="A11" s="14"/>
      <c r="C11" s="5"/>
      <c r="D11" s="15" t="s">
        <v>12</v>
      </c>
      <c r="E11" s="20" t="s">
        <v>13</v>
      </c>
      <c r="F11" s="17"/>
      <c r="G11" s="21"/>
      <c r="H11" s="22"/>
      <c r="I11" s="23"/>
    </row>
    <row r="12" spans="1:8" ht="13.5" customHeight="1">
      <c r="A12" s="14"/>
      <c r="C12" s="5"/>
      <c r="D12" s="15" t="s">
        <v>14</v>
      </c>
      <c r="E12" s="20" t="s">
        <v>15</v>
      </c>
      <c r="F12" s="24"/>
      <c r="G12" s="16"/>
      <c r="H12" s="19">
        <v>0</v>
      </c>
    </row>
    <row r="13" spans="1:8" ht="33.75">
      <c r="A13" s="25" t="s">
        <v>16</v>
      </c>
      <c r="B13" s="26" t="s">
        <v>17</v>
      </c>
      <c r="C13" s="5"/>
      <c r="D13" s="27" t="str">
        <f>A13&amp;"."</f>
        <v>1.2.1.</v>
      </c>
      <c r="E13" s="28" t="s">
        <v>18</v>
      </c>
      <c r="F13" s="29" t="s">
        <v>19</v>
      </c>
      <c r="G13" s="16"/>
      <c r="H13" s="30" t="s">
        <v>20</v>
      </c>
    </row>
    <row r="14" spans="1:9" ht="15" customHeight="1" hidden="1">
      <c r="A14" s="31"/>
      <c r="C14" s="5"/>
      <c r="D14" s="32"/>
      <c r="E14" s="33" t="s">
        <v>21</v>
      </c>
      <c r="F14" s="34"/>
      <c r="G14" s="35"/>
      <c r="H14" s="36"/>
      <c r="I14" s="37"/>
    </row>
    <row r="15" spans="1:9" ht="15" customHeight="1">
      <c r="A15" s="14"/>
      <c r="C15" s="5"/>
      <c r="D15" s="15" t="s">
        <v>22</v>
      </c>
      <c r="E15" s="20" t="str">
        <f>"Расчетная величина цен (тарифов)"&amp;IF(group_rates&lt;&gt;tariff_GVS,IF(group_rates="","",IF(double_rate_tariff="да","",", "&amp;unit_tariff_single_rate)),"")</f>
        <v>Расчетная величина цен (тарифов),  руб/Гкал</v>
      </c>
      <c r="F15" s="24"/>
      <c r="G15" s="16"/>
      <c r="H15" s="19">
        <v>0</v>
      </c>
      <c r="I15" s="37"/>
    </row>
    <row r="16" spans="1:9" ht="19.5" customHeight="1">
      <c r="A16" s="68" t="s">
        <v>23</v>
      </c>
      <c r="B16" s="39"/>
      <c r="C16" s="5"/>
      <c r="D16" s="27" t="str">
        <f>A16&amp;"."</f>
        <v>1.3.1.</v>
      </c>
      <c r="E16" s="40" t="s">
        <v>18</v>
      </c>
      <c r="F16" s="41">
        <v>1367.4</v>
      </c>
      <c r="G16" s="42"/>
      <c r="H16" s="30" t="s">
        <v>20</v>
      </c>
      <c r="I16" s="37"/>
    </row>
    <row r="17" spans="1:9" ht="25.5" hidden="1">
      <c r="A17" s="68"/>
      <c r="B17" s="39"/>
      <c r="C17" s="5"/>
      <c r="D17" s="27" t="str">
        <f>D16&amp;IF(group_rates=tariff_GVS,"1.","")</f>
        <v>1.3.1.</v>
      </c>
      <c r="E17" s="43" t="str">
        <f>IF(group_rates="","",IF(group_rates='[1]TEHSHEET'!$S$10,'[1]TEHSHEET'!$R$10,group_rates))&amp;IF(double_rate_tariff="да",,", "&amp;unit_tariff_single_rate)</f>
        <v>тариф на тепловую энергию (мощность),  руб/Гкал</v>
      </c>
      <c r="F17" s="44"/>
      <c r="G17" s="42"/>
      <c r="H17" s="22"/>
      <c r="I17" s="37"/>
    </row>
    <row r="18" spans="1:9" ht="14.25" hidden="1">
      <c r="A18" s="68"/>
      <c r="B18" s="39"/>
      <c r="C18" s="5"/>
      <c r="D18" s="27" t="str">
        <f>D17&amp;"1."</f>
        <v>1.3.1.1.</v>
      </c>
      <c r="E18" s="45" t="str">
        <f>name_dblRate_1&amp;", "&amp;unit_tariff_double_rate_p</f>
        <v>мощность,  руб/Гкал</v>
      </c>
      <c r="F18" s="44"/>
      <c r="G18" s="46"/>
      <c r="H18" s="22"/>
      <c r="I18" s="37"/>
    </row>
    <row r="19" spans="1:9" ht="14.25" hidden="1">
      <c r="A19" s="68"/>
      <c r="B19" s="39"/>
      <c r="C19" s="5"/>
      <c r="D19" s="27" t="str">
        <f>D17&amp;"2."</f>
        <v>1.3.1.2.</v>
      </c>
      <c r="E19" s="45" t="str">
        <f>name_dblRate_2&amp;", "&amp;unit_tariff_double_rate_c</f>
        <v>содержание, тыс руб/Гкал/час в месяц</v>
      </c>
      <c r="F19" s="44"/>
      <c r="G19" s="46"/>
      <c r="H19" s="22"/>
      <c r="I19" s="37"/>
    </row>
    <row r="20" spans="1:9" ht="14.25" hidden="1">
      <c r="A20" s="68"/>
      <c r="B20" s="39" t="s">
        <v>24</v>
      </c>
      <c r="C20" s="5"/>
      <c r="D20" s="27" t="str">
        <f>D16&amp;"2."</f>
        <v>1.3.1.2.</v>
      </c>
      <c r="E20" s="43" t="str">
        <f>IF(group_rates="","",IF(group_rates='[1]TEHSHEET'!$S$10,'[1]TEHSHEET'!$R$11,""))&amp;", "&amp;'[1]TEHSHEET'!$T$5</f>
        <v>, руб/м3</v>
      </c>
      <c r="F20" s="44"/>
      <c r="G20" s="42"/>
      <c r="H20" s="22"/>
      <c r="I20" s="37"/>
    </row>
    <row r="21" spans="1:9" ht="14.25" hidden="1">
      <c r="A21" s="68"/>
      <c r="B21" s="47"/>
      <c r="C21" s="48"/>
      <c r="D21" s="49"/>
      <c r="E21" s="50" t="s">
        <v>25</v>
      </c>
      <c r="F21" s="51"/>
      <c r="G21" s="51"/>
      <c r="H21" s="52"/>
      <c r="I21" s="37"/>
    </row>
    <row r="22" spans="1:9" ht="15" customHeight="1" hidden="1">
      <c r="A22" s="14"/>
      <c r="C22" s="5"/>
      <c r="D22" s="15"/>
      <c r="E22" s="33" t="str">
        <f>"Расчетная величина цен (тарифов)"&amp;IF(group_rates&lt;&gt;tariff_GVS,IF(group_rates="","",IF(double_rate_tariff="да","",", "&amp;unit_tariff_single_rate)),"")</f>
        <v>Расчетная величина цен (тарифов),  руб/Гкал</v>
      </c>
      <c r="F22" s="34"/>
      <c r="G22" s="46"/>
      <c r="H22" s="22"/>
      <c r="I22" s="37"/>
    </row>
    <row r="23" spans="1:8" ht="19.5" customHeight="1">
      <c r="A23" s="14"/>
      <c r="C23" s="5"/>
      <c r="D23" s="15" t="s">
        <v>26</v>
      </c>
      <c r="E23" s="20" t="s">
        <v>27</v>
      </c>
      <c r="F23" s="53" t="str">
        <f>"с "&amp;periodStart&amp;" по "&amp;periodEnd&amp;" гг."</f>
        <v>с 01.01.2014 по 31.12.2014 гг.</v>
      </c>
      <c r="G23" s="16"/>
      <c r="H23" s="30" t="s">
        <v>20</v>
      </c>
    </row>
    <row r="24" spans="1:10" ht="38.25" hidden="1">
      <c r="A24" s="14"/>
      <c r="C24" s="5"/>
      <c r="D24" s="15" t="s">
        <v>28</v>
      </c>
      <c r="E24" s="20" t="s">
        <v>29</v>
      </c>
      <c r="F24" s="21"/>
      <c r="G24" s="21"/>
      <c r="H24" s="22"/>
      <c r="I24" s="23"/>
      <c r="J24" s="23"/>
    </row>
    <row r="25" spans="1:8" ht="38.25">
      <c r="A25" s="14"/>
      <c r="C25" s="5"/>
      <c r="D25" s="15" t="s">
        <v>30</v>
      </c>
      <c r="E25" s="20" t="str">
        <f>"необходимая валовая выручка на соответствующий период, в том числе с разбивкой по "&amp;IF(flag_NVV="да","полугодиям, тыс руб:","годам, тыс руб:")</f>
        <v>необходимая валовая выручка на соответствующий период, в том числе с разбивкой по годам, тыс руб:</v>
      </c>
      <c r="F25" s="54">
        <f>SUM(F26:F27)</f>
        <v>85500.59</v>
      </c>
      <c r="G25" s="16"/>
      <c r="H25" s="30" t="s">
        <v>20</v>
      </c>
    </row>
    <row r="26" spans="1:8" ht="28.5">
      <c r="A26" s="55" t="s">
        <v>31</v>
      </c>
      <c r="B26" s="26" t="s">
        <v>17</v>
      </c>
      <c r="C26" s="5"/>
      <c r="D26" s="27" t="str">
        <f>A26&amp;"."</f>
        <v>1.6.1.</v>
      </c>
      <c r="E26" s="28" t="s">
        <v>18</v>
      </c>
      <c r="F26" s="41">
        <v>85500.59</v>
      </c>
      <c r="G26" s="16"/>
      <c r="H26" s="30" t="s">
        <v>20</v>
      </c>
    </row>
    <row r="27" spans="1:8" ht="15" customHeight="1" hidden="1">
      <c r="A27" s="31"/>
      <c r="C27" s="5"/>
      <c r="D27" s="32"/>
      <c r="E27" s="33" t="s">
        <v>32</v>
      </c>
      <c r="F27" s="56"/>
      <c r="G27" s="35"/>
      <c r="H27" s="57"/>
    </row>
    <row r="28" spans="1:9" ht="25.5">
      <c r="A28" s="14"/>
      <c r="C28" s="5"/>
      <c r="D28" s="15" t="s">
        <v>33</v>
      </c>
      <c r="E28" s="20" t="str">
        <f>"Годовой объем полезного отпуска тепловой энергии (теплоносителя), "&amp;unit_tariff_useful_output</f>
        <v>Годовой объем полезного отпуска тепловой энергии (теплоносителя), тыс Гкал</v>
      </c>
      <c r="F28" s="17"/>
      <c r="G28" s="16"/>
      <c r="H28" s="19">
        <v>0</v>
      </c>
      <c r="I28" s="23"/>
    </row>
    <row r="29" spans="1:8" ht="28.5">
      <c r="A29" s="55" t="s">
        <v>34</v>
      </c>
      <c r="B29" s="26" t="s">
        <v>17</v>
      </c>
      <c r="C29" s="5"/>
      <c r="D29" s="27" t="str">
        <f>A29&amp;"."</f>
        <v>1.7.1.</v>
      </c>
      <c r="E29" s="28" t="s">
        <v>18</v>
      </c>
      <c r="F29" s="41">
        <v>74491.75</v>
      </c>
      <c r="G29" s="16"/>
      <c r="H29" s="30" t="s">
        <v>20</v>
      </c>
    </row>
    <row r="30" spans="1:8" ht="15" customHeight="1" hidden="1">
      <c r="A30" s="31"/>
      <c r="C30" s="5"/>
      <c r="D30" s="32"/>
      <c r="E30" s="33" t="s">
        <v>21</v>
      </c>
      <c r="F30" s="58"/>
      <c r="G30" s="16"/>
      <c r="H30" s="16"/>
    </row>
    <row r="31" spans="1:8" ht="19.5" customHeight="1">
      <c r="A31" s="38"/>
      <c r="C31" s="5"/>
      <c r="D31" s="15" t="s">
        <v>35</v>
      </c>
      <c r="E31" s="20" t="s">
        <v>36</v>
      </c>
      <c r="F31" s="59">
        <v>1367.4</v>
      </c>
      <c r="G31" s="16"/>
      <c r="H31" s="60" t="s">
        <v>20</v>
      </c>
    </row>
    <row r="32" spans="1:8" ht="63.75">
      <c r="A32" s="14"/>
      <c r="C32" s="5"/>
      <c r="D32" s="15" t="s">
        <v>37</v>
      </c>
      <c r="E32" s="61" t="s">
        <v>38</v>
      </c>
      <c r="F32" s="17"/>
      <c r="G32" s="16"/>
      <c r="H32" s="19">
        <v>0</v>
      </c>
    </row>
    <row r="33" spans="1:9" ht="45">
      <c r="A33" s="14"/>
      <c r="C33" s="5"/>
      <c r="D33" s="15" t="s">
        <v>39</v>
      </c>
      <c r="E33" s="20" t="s">
        <v>40</v>
      </c>
      <c r="F33" s="62" t="s">
        <v>41</v>
      </c>
      <c r="G33" s="62" t="s">
        <v>41</v>
      </c>
      <c r="H33" s="30" t="s">
        <v>41</v>
      </c>
      <c r="I33" s="23"/>
    </row>
    <row r="34" spans="1:9" ht="63.75">
      <c r="A34" s="14"/>
      <c r="C34" s="5"/>
      <c r="D34" s="15" t="s">
        <v>42</v>
      </c>
      <c r="E34" s="20" t="s">
        <v>43</v>
      </c>
      <c r="F34" s="63" t="s">
        <v>44</v>
      </c>
      <c r="G34" s="62" t="s">
        <v>45</v>
      </c>
      <c r="H34" s="30" t="s">
        <v>46</v>
      </c>
      <c r="I34" s="23"/>
    </row>
    <row r="35" spans="1:9" ht="63.75">
      <c r="A35" s="14"/>
      <c r="B35" s="2">
        <v>3</v>
      </c>
      <c r="C35" s="5"/>
      <c r="D35" s="15" t="s">
        <v>47</v>
      </c>
      <c r="E35" s="20" t="s">
        <v>48</v>
      </c>
      <c r="F35" s="63" t="s">
        <v>44</v>
      </c>
      <c r="G35" s="62" t="s">
        <v>45</v>
      </c>
      <c r="H35" s="30" t="s">
        <v>49</v>
      </c>
      <c r="I35" s="23"/>
    </row>
    <row r="36" spans="1:8" ht="15" customHeight="1">
      <c r="A36" s="14"/>
      <c r="B36" s="47"/>
      <c r="C36" s="48"/>
      <c r="D36" s="49"/>
      <c r="E36" s="51" t="s">
        <v>50</v>
      </c>
      <c r="F36" s="51"/>
      <c r="G36" s="51"/>
      <c r="H36" s="52"/>
    </row>
    <row r="37" spans="4:8" ht="3" customHeight="1">
      <c r="D37" s="64"/>
      <c r="E37" s="64" t="s">
        <v>51</v>
      </c>
      <c r="F37" s="64"/>
      <c r="G37" s="64"/>
      <c r="H37" s="64"/>
    </row>
    <row r="38" spans="4:8" ht="42.75" customHeight="1">
      <c r="D38" s="65" t="s">
        <v>52</v>
      </c>
      <c r="E38" s="69" t="s">
        <v>53</v>
      </c>
      <c r="F38" s="69"/>
      <c r="G38" s="69"/>
      <c r="H38" s="69"/>
    </row>
  </sheetData>
  <mergeCells count="4">
    <mergeCell ref="D5:H5"/>
    <mergeCell ref="D6:H6"/>
    <mergeCell ref="A16:A21"/>
    <mergeCell ref="E38:H38"/>
  </mergeCells>
  <dataValidations count="5">
    <dataValidation type="list" allowBlank="1" showInputMessage="1" showErrorMessage="1" prompt="Выберите значение из списка" errorTitle="Ошибка" error="Выберите значение из списка" sqref="F13">
      <formula1>kind_of_control_method</formula1>
    </dataValidation>
    <dataValidation type="textLength" operator="lessThanOrEqual" allowBlank="1" showInputMessage="1" showErrorMessage="1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errorTitle="Ошибка" error="Допускается ввод не более 900 символов!" sqref="F24">
      <formula1>900</formula1>
    </dataValidation>
    <dataValidation type="decimal" allowBlank="1" showErrorMessage="1" errorTitle="Ошибка" error="Допускается ввод только неотрицательных чисел!" sqref="F31 F26:F27 F22 F14 F16:F20 F29">
      <formula1>0</formula1>
      <formula2>9.99999999999999E+23</formula2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." errorTitle="Ошибка" error="Допускается ввод не более 900 символов!" sqref="G33:G35 G24 G1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33:F35 H33:H35 H31 F23 H11 H13:H14 H16:H20 H22:H27 H29">
      <formula1>900</formula1>
    </dataValidation>
  </dataValidations>
  <hyperlinks>
    <hyperlink ref="G34" location="'Стандарты'!$G$32" tooltip="Кликните по гиперссылке, чтобы перейти по ссылке на обосновывающие документы или отредактировать её" display="https://tariff.eias.ru/disclo/get_file?p_guid=1cfb4f2a-6512-4850-a589-c489ddb639c5"/>
    <hyperlink ref="G35" location="'Стандарты'!$G$33" tooltip="Кликните по гиперссылке, чтобы перейти по ссылке на обосновывающие документы или отредактировать её" display="https://tariff.eias.ru/disclo/get_file?p_guid=1cfb4f2a-6512-4850-a589-c489ddb639c5"/>
    <hyperlink ref="G33" location="'Стандарты'!$G$31" tooltip="Кликните по гиперссылке, чтобы перейти по ссылке на обосновывающие документы или отредактировать её" display="https://tariff.eias.ru/disclo/get_file?p_guid=05923d2a-2139-4918-acb5-007c46e8d6a8"/>
    <hyperlink ref="F33" location="'Стандарты'!$F$33" tooltip="Кликните по гиперссылке, чтобы перейти по ссылке на обосновывающие документы или отредактировать её" display="https://tariff.eias.ru/disclo/get_file?p_guid=05923d2a-2139-4918-acb5-007c46e8d6a8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2016-03-17T06:29:58Z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